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FinancialTransparency\"/>
    </mc:Choice>
  </mc:AlternateContent>
  <xr:revisionPtr revIDLastSave="0" documentId="8_{9AFB1EF7-7477-4044-87B5-1055F49EA6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assified" sheetId="4" r:id="rId1"/>
    <sheet name="Sheet 2" sheetId="1" r:id="rId2"/>
    <sheet name="Sheet3" sheetId="3" r:id="rId3"/>
  </sheets>
  <definedNames>
    <definedName name="_MailAutoSig" localSheetId="0">Classified!$B$27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4" l="1"/>
  <c r="F34" i="4" s="1"/>
  <c r="G34" i="4" s="1"/>
  <c r="H34" i="4" s="1"/>
  <c r="I34" i="4" s="1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U34" i="4" s="1"/>
  <c r="V34" i="4" s="1"/>
  <c r="W34" i="4" s="1"/>
  <c r="X34" i="4" s="1"/>
  <c r="Y34" i="4" s="1"/>
  <c r="Z34" i="4" s="1"/>
  <c r="D29" i="4"/>
  <c r="E29" i="4" s="1"/>
  <c r="F29" i="4" s="1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D28" i="4"/>
  <c r="E28" i="4" s="1"/>
  <c r="F28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D27" i="4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25" i="4"/>
  <c r="E25" i="4" s="1"/>
  <c r="F25" i="4" s="1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D24" i="4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D23" i="4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D22" i="4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D20" i="4"/>
  <c r="E20" i="4" s="1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D18" i="4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D17" i="4"/>
  <c r="E17" i="4" s="1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X17" i="4" s="1"/>
  <c r="Y17" i="4" s="1"/>
  <c r="Z17" i="4" s="1"/>
  <c r="D11" i="4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D12" i="4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D13" i="4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X13" i="4" s="1"/>
  <c r="Y13" i="4" s="1"/>
  <c r="Z13" i="4" s="1"/>
  <c r="D14" i="4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D10" i="4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V10" i="4" s="1"/>
  <c r="W10" i="4" s="1"/>
  <c r="X10" i="4" s="1"/>
  <c r="Y10" i="4" s="1"/>
  <c r="Z10" i="4" s="1"/>
  <c r="V14" i="4" l="1"/>
  <c r="W14" i="4" s="1"/>
  <c r="X14" i="4" s="1"/>
  <c r="Y14" i="4" s="1"/>
  <c r="Z14" i="4" s="1"/>
  <c r="O38" i="4"/>
  <c r="P38" i="4" s="1"/>
  <c r="Q38" i="4" s="1"/>
  <c r="R38" i="4" s="1"/>
  <c r="S38" i="4" s="1"/>
  <c r="T38" i="4" s="1"/>
  <c r="U38" i="4" s="1"/>
  <c r="V38" i="4" s="1"/>
  <c r="W38" i="4" s="1"/>
  <c r="X38" i="4" s="1"/>
  <c r="Y38" i="4" s="1"/>
  <c r="Z38" i="4" s="1"/>
  <c r="D38" i="4" l="1"/>
  <c r="E38" i="4" s="1"/>
  <c r="F38" i="4" s="1"/>
  <c r="G38" i="4" s="1"/>
  <c r="H38" i="4" s="1"/>
  <c r="I38" i="4" s="1"/>
  <c r="J38" i="4" s="1"/>
  <c r="K38" i="4" s="1"/>
  <c r="L38" i="4" s="1"/>
  <c r="M38" i="4" s="1"/>
  <c r="R36" i="4" l="1"/>
  <c r="S36" i="4" s="1"/>
  <c r="T36" i="4" s="1"/>
  <c r="U36" i="4" s="1"/>
  <c r="V36" i="4" s="1"/>
  <c r="W36" i="4" s="1"/>
  <c r="X36" i="4" s="1"/>
  <c r="Y36" i="4" s="1"/>
  <c r="Z36" i="4" s="1"/>
  <c r="H37" i="4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</calcChain>
</file>

<file path=xl/sharedStrings.xml><?xml version="1.0" encoding="utf-8"?>
<sst xmlns="http://schemas.openxmlformats.org/spreadsheetml/2006/main" count="78" uniqueCount="72">
  <si>
    <t>Deer Trail 26J School District</t>
  </si>
  <si>
    <t xml:space="preserve">Classified Salary Schedule </t>
  </si>
  <si>
    <t>Increase to Level 1 =</t>
  </si>
  <si>
    <t>POSITION</t>
  </si>
  <si>
    <t>Level 1</t>
  </si>
  <si>
    <t>Level 2</t>
  </si>
  <si>
    <t>Level 3</t>
  </si>
  <si>
    <t>Level 4</t>
  </si>
  <si>
    <t>Level 5</t>
  </si>
  <si>
    <t>Level 6</t>
  </si>
  <si>
    <t>Level 7</t>
  </si>
  <si>
    <t>Level 8</t>
  </si>
  <si>
    <t>Level 9</t>
  </si>
  <si>
    <t>Level 10</t>
  </si>
  <si>
    <t>Level 11</t>
  </si>
  <si>
    <t>Level 12</t>
  </si>
  <si>
    <t>Level 13</t>
  </si>
  <si>
    <t>Level 14</t>
  </si>
  <si>
    <t>Level 15</t>
  </si>
  <si>
    <t>Level 16</t>
  </si>
  <si>
    <t>Level 17</t>
  </si>
  <si>
    <t>Level 18</t>
  </si>
  <si>
    <t>Level 19</t>
  </si>
  <si>
    <t>Level 20</t>
  </si>
  <si>
    <t>Leverl 21</t>
  </si>
  <si>
    <t>Leverl 22</t>
  </si>
  <si>
    <t>Leverl 23</t>
  </si>
  <si>
    <t>Leverl 24</t>
  </si>
  <si>
    <r>
      <t>Paraprofessional</t>
    </r>
    <r>
      <rPr>
        <b/>
        <sz val="18"/>
        <rFont val="Calibri"/>
        <family val="2"/>
      </rPr>
      <t>⁴</t>
    </r>
  </si>
  <si>
    <r>
      <t>Office Assistant</t>
    </r>
    <r>
      <rPr>
        <b/>
        <sz val="18"/>
        <rFont val="Calibri"/>
        <family val="2"/>
      </rPr>
      <t>⁴</t>
    </r>
  </si>
  <si>
    <r>
      <t>Concession Coordinator</t>
    </r>
    <r>
      <rPr>
        <b/>
        <sz val="18"/>
        <rFont val="Calibri"/>
        <family val="2"/>
      </rPr>
      <t>⁴</t>
    </r>
  </si>
  <si>
    <r>
      <t>Food Service Cook</t>
    </r>
    <r>
      <rPr>
        <b/>
        <sz val="18"/>
        <rFont val="Calibri"/>
        <family val="2"/>
      </rPr>
      <t>⁴</t>
    </r>
  </si>
  <si>
    <r>
      <t>Food Service - Substitute</t>
    </r>
    <r>
      <rPr>
        <b/>
        <sz val="18"/>
        <rFont val="Calibri"/>
        <family val="2"/>
      </rPr>
      <t>⁴</t>
    </r>
  </si>
  <si>
    <t>Food Service Director</t>
  </si>
  <si>
    <t>Maintenance Director</t>
  </si>
  <si>
    <t>Custodian</t>
  </si>
  <si>
    <r>
      <t>Bus/Car Driver</t>
    </r>
    <r>
      <rPr>
        <b/>
        <sz val="16"/>
        <rFont val="Calibri"/>
        <family val="2"/>
      </rPr>
      <t>¹</t>
    </r>
    <r>
      <rPr>
        <b/>
        <sz val="16"/>
        <rFont val="Times New Roman"/>
        <family val="1"/>
      </rPr>
      <t xml:space="preserve"> - Activity</t>
    </r>
  </si>
  <si>
    <r>
      <t>Bus Driver</t>
    </r>
    <r>
      <rPr>
        <b/>
        <sz val="16"/>
        <rFont val="Calibri"/>
        <family val="2"/>
      </rPr>
      <t>¹</t>
    </r>
    <r>
      <rPr>
        <b/>
        <sz val="16"/>
        <rFont val="Times New Roman"/>
        <family val="1"/>
      </rPr>
      <t xml:space="preserve"> - Route/day*</t>
    </r>
  </si>
  <si>
    <r>
      <t>Car Driver</t>
    </r>
    <r>
      <rPr>
        <b/>
        <sz val="16"/>
        <rFont val="Calibri"/>
        <family val="2"/>
      </rPr>
      <t>¹</t>
    </r>
    <r>
      <rPr>
        <b/>
        <sz val="16"/>
        <rFont val="Times New Roman"/>
        <family val="1"/>
      </rPr>
      <t xml:space="preserve"> - Alt. School^</t>
    </r>
  </si>
  <si>
    <r>
      <t>Bus Driver</t>
    </r>
    <r>
      <rPr>
        <b/>
        <sz val="16"/>
        <rFont val="Calibri"/>
        <family val="2"/>
      </rPr>
      <t>¹</t>
    </r>
    <r>
      <rPr>
        <b/>
        <sz val="16"/>
        <rFont val="Times New Roman"/>
        <family val="1"/>
      </rPr>
      <t xml:space="preserve"> - Sub. Route</t>
    </r>
  </si>
  <si>
    <t>Health Coordinator - Nurse</t>
  </si>
  <si>
    <t>LPN - Center Based</t>
  </si>
  <si>
    <t>Health Assistant</t>
  </si>
  <si>
    <t>Salaried Staff - Annual Amounts Listed Below</t>
  </si>
  <si>
    <t>Transportation Director *</t>
  </si>
  <si>
    <t>District Secretary**</t>
  </si>
  <si>
    <t>x</t>
  </si>
  <si>
    <t>Business Manager**</t>
  </si>
  <si>
    <r>
      <t>Student Data Computer Coordinator</t>
    </r>
    <r>
      <rPr>
        <b/>
        <sz val="12"/>
        <rFont val="Calibri"/>
        <family val="2"/>
      </rPr>
      <t>³</t>
    </r>
  </si>
  <si>
    <t>"Level" on this salary schedule should not be associated with years of service in the District.  Advancement on this salary schedule is based on the Performance Evaluation, not years of service.</t>
  </si>
  <si>
    <t>Beginning with the 2019-2020 School Year, advancement to the next level will be dependent on performance evaluations that meet or exceed expectations.  An employee who meets or exceeds expectations will advance one level.</t>
  </si>
  <si>
    <t>Incentive Pay for University/College credits will be 25 cents per 20 semester credits, up to a maximum of 75 cents per hour.</t>
  </si>
  <si>
    <t>*Part Time Position(s) Transportation Director, Route Driver(s)</t>
  </si>
  <si>
    <t xml:space="preserve">**District Secretary &amp; Business Manager, effective 2019 - 2020 salary adjustment based on 17* additional days represents an average of 10% increase per position. </t>
  </si>
  <si>
    <t>District Secretary 2% increase at level 16.   2</t>
  </si>
  <si>
    <t>Adopted:  5/13/2019</t>
  </si>
  <si>
    <t>¹ Based on current  (2019-2020) Transportation Staff. Future salary placement on the salary schedule will follow as transportion staff retires.</t>
  </si>
  <si>
    <t>Salary Schedule percentage increases for 2019-2020 represents 3% increase per level. *Transportation staff salary schedule percentage increases for 2019-2020 represents 1.5% increase per level due to existing experience.</t>
  </si>
  <si>
    <t>Approved: 3/16/2020</t>
  </si>
  <si>
    <t>^Alt. School - is defined as "To &amp; From" (Home to School, School to Home, or School to School) = one route</t>
  </si>
  <si>
    <t>Revised:  9/29/2020</t>
  </si>
  <si>
    <t>Bus Driver  - Activity is an hourly rate that will be used for metro-area school transports.</t>
  </si>
  <si>
    <t>Revised:  1/28/2021</t>
  </si>
  <si>
    <t xml:space="preserve">²20-21 School year eliminated $12 rate to accommodate minimum wage increase effective 1/1/21. </t>
  </si>
  <si>
    <t>Approved: 3/8/2021</t>
  </si>
  <si>
    <t>³Base change per market conditions</t>
  </si>
  <si>
    <t>Revised/Approved 5/10/2021</t>
  </si>
  <si>
    <t xml:space="preserve">⁴21-22 School year eliminated $12.36 rate to accommodate minimum wage increase ($12.56) effective 1/1/2022 and moved all levels accordingly.  </t>
  </si>
  <si>
    <t>Revised/Approved 2/14/2022</t>
  </si>
  <si>
    <t>22-23 District Secretary  4% increase at level 17.  Business Manager 4% increase at level 8.  SDCC 4% increase at level 13</t>
  </si>
  <si>
    <t>Revised/Approved  4/11/2022</t>
  </si>
  <si>
    <t xml:space="preserve">⁴22-23 Base change per market conditions.  Changed levels to single levels from 16-24.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</si>
</sst>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General\ \ "/>
    <numFmt numFmtId="165" formatCode="&quot;$&quot;#,##0"/>
    <numFmt numFmtId="166" formatCode="&quot;$&quot;#,##0.00"/>
  </numFmts>
  <fonts count="22">
    <font>
      <sz val="10"/>
      <name val="Arial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36"/>
      <name val="Times New Roman"/>
      <family val="1"/>
    </font>
    <font>
      <b/>
      <sz val="15"/>
      <name val="Times New Roman"/>
      <family val="1"/>
    </font>
    <font>
      <b/>
      <sz val="17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6"/>
      <name val="Times New Roman"/>
      <family val="1"/>
    </font>
    <font>
      <sz val="16"/>
      <name val="Arial"/>
      <family val="2"/>
    </font>
    <font>
      <b/>
      <sz val="28"/>
      <name val="Times New Roman"/>
      <family val="1"/>
    </font>
    <font>
      <b/>
      <sz val="16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4" fontId="13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37" fontId="4" fillId="0" borderId="0" xfId="1" applyNumberFormat="1" applyFont="1" applyAlignment="1">
      <alignment horizontal="center"/>
    </xf>
    <xf numFmtId="0" fontId="3" fillId="0" borderId="0" xfId="3" applyFont="1"/>
    <xf numFmtId="0" fontId="7" fillId="0" borderId="0" xfId="3" applyFont="1"/>
    <xf numFmtId="0" fontId="3" fillId="0" borderId="0" xfId="3" applyFont="1" applyAlignment="1">
      <alignment horizontal="center"/>
    </xf>
    <xf numFmtId="0" fontId="3" fillId="0" borderId="0" xfId="0" applyFont="1"/>
    <xf numFmtId="0" fontId="2" fillId="0" borderId="0" xfId="1" applyFont="1"/>
    <xf numFmtId="39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4" fontId="4" fillId="0" borderId="0" xfId="1" applyNumberFormat="1" applyFont="1" applyAlignment="1">
      <alignment horizontal="right"/>
    </xf>
    <xf numFmtId="0" fontId="9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10" fillId="0" borderId="0" xfId="3" applyFont="1"/>
    <xf numFmtId="0" fontId="8" fillId="0" borderId="0" xfId="3" applyFont="1" applyAlignment="1">
      <alignment horizontal="right"/>
    </xf>
    <xf numFmtId="10" fontId="8" fillId="0" borderId="0" xfId="3" applyNumberFormat="1" applyFont="1"/>
    <xf numFmtId="0" fontId="8" fillId="0" borderId="0" xfId="3" applyFont="1"/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0" borderId="3" xfId="3" applyFont="1" applyBorder="1"/>
    <xf numFmtId="0" fontId="5" fillId="0" borderId="0" xfId="3" applyFont="1"/>
    <xf numFmtId="7" fontId="5" fillId="0" borderId="0" xfId="3" applyNumberFormat="1" applyFont="1"/>
    <xf numFmtId="7" fontId="12" fillId="0" borderId="3" xfId="3" applyNumberFormat="1" applyFont="1" applyBorder="1" applyAlignment="1">
      <alignment horizontal="center"/>
    </xf>
    <xf numFmtId="7" fontId="12" fillId="0" borderId="1" xfId="3" applyNumberFormat="1" applyFont="1" applyBorder="1" applyAlignment="1">
      <alignment horizontal="center"/>
    </xf>
    <xf numFmtId="7" fontId="11" fillId="0" borderId="1" xfId="2" applyNumberFormat="1" applyFont="1" applyBorder="1" applyAlignment="1">
      <alignment horizontal="center"/>
    </xf>
    <xf numFmtId="44" fontId="11" fillId="0" borderId="3" xfId="4" applyFont="1" applyBorder="1" applyAlignment="1">
      <alignment horizontal="center"/>
    </xf>
    <xf numFmtId="0" fontId="7" fillId="0" borderId="1" xfId="3" applyFont="1" applyBorder="1"/>
    <xf numFmtId="0" fontId="15" fillId="0" borderId="1" xfId="3" applyFont="1" applyBorder="1"/>
    <xf numFmtId="0" fontId="14" fillId="0" borderId="1" xfId="3" applyFont="1" applyBorder="1"/>
    <xf numFmtId="0" fontId="7" fillId="0" borderId="3" xfId="2" applyFont="1" applyBorder="1"/>
    <xf numFmtId="0" fontId="7" fillId="0" borderId="0" xfId="3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14" fontId="7" fillId="0" borderId="0" xfId="0" applyNumberFormat="1" applyFont="1"/>
    <xf numFmtId="0" fontId="7" fillId="0" borderId="1" xfId="2" applyFont="1" applyBorder="1"/>
    <xf numFmtId="0" fontId="14" fillId="0" borderId="0" xfId="0" applyFont="1"/>
    <xf numFmtId="0" fontId="17" fillId="0" borderId="0" xfId="0" applyFont="1"/>
    <xf numFmtId="166" fontId="11" fillId="0" borderId="1" xfId="2" applyNumberFormat="1" applyFont="1" applyBorder="1" applyAlignment="1">
      <alignment horizontal="center"/>
    </xf>
    <xf numFmtId="166" fontId="11" fillId="0" borderId="1" xfId="3" applyNumberFormat="1" applyFont="1" applyBorder="1" applyAlignment="1">
      <alignment horizontal="center"/>
    </xf>
    <xf numFmtId="16" fontId="12" fillId="0" borderId="3" xfId="3" applyNumberFormat="1" applyFont="1" applyBorder="1" applyAlignment="1">
      <alignment horizontal="center"/>
    </xf>
    <xf numFmtId="1" fontId="12" fillId="0" borderId="1" xfId="3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7" fontId="8" fillId="0" borderId="1" xfId="3" applyNumberFormat="1" applyFont="1" applyBorder="1" applyAlignment="1">
      <alignment horizontal="center"/>
    </xf>
    <xf numFmtId="44" fontId="8" fillId="0" borderId="1" xfId="4" applyFont="1" applyBorder="1" applyAlignment="1">
      <alignment horizontal="center"/>
    </xf>
    <xf numFmtId="0" fontId="15" fillId="0" borderId="1" xfId="2" applyFont="1" applyBorder="1"/>
    <xf numFmtId="165" fontId="5" fillId="0" borderId="1" xfId="2" applyNumberFormat="1" applyFont="1" applyBorder="1"/>
    <xf numFmtId="7" fontId="7" fillId="0" borderId="1" xfId="3" applyNumberFormat="1" applyFont="1" applyBorder="1" applyAlignment="1">
      <alignment horizontal="center"/>
    </xf>
    <xf numFmtId="166" fontId="7" fillId="0" borderId="1" xfId="4" applyNumberFormat="1" applyFont="1" applyBorder="1" applyAlignment="1">
      <alignment horizontal="center"/>
    </xf>
    <xf numFmtId="166" fontId="7" fillId="0" borderId="1" xfId="4" applyNumberFormat="1" applyFont="1" applyFill="1" applyBorder="1" applyAlignment="1">
      <alignment horizontal="center"/>
    </xf>
    <xf numFmtId="9" fontId="10" fillId="0" borderId="0" xfId="3" applyNumberFormat="1" applyFont="1"/>
    <xf numFmtId="0" fontId="5" fillId="2" borderId="3" xfId="3" applyFont="1" applyFill="1" applyBorder="1" applyAlignment="1">
      <alignment horizontal="center"/>
    </xf>
    <xf numFmtId="0" fontId="3" fillId="0" borderId="1" xfId="3" applyFont="1" applyBorder="1"/>
    <xf numFmtId="166" fontId="8" fillId="0" borderId="0" xfId="2" applyNumberFormat="1" applyFont="1" applyAlignment="1">
      <alignment horizontal="center"/>
    </xf>
    <xf numFmtId="10" fontId="3" fillId="0" borderId="0" xfId="3" applyNumberFormat="1" applyFont="1"/>
    <xf numFmtId="0" fontId="10" fillId="0" borderId="0" xfId="3" applyFont="1" applyAlignment="1">
      <alignment horizontal="center"/>
    </xf>
    <xf numFmtId="0" fontId="18" fillId="0" borderId="4" xfId="3" applyFont="1" applyBorder="1" applyAlignment="1">
      <alignment horizontal="center"/>
    </xf>
    <xf numFmtId="0" fontId="18" fillId="0" borderId="5" xfId="3" applyFont="1" applyBorder="1" applyAlignment="1">
      <alignment horizontal="center"/>
    </xf>
    <xf numFmtId="0" fontId="18" fillId="0" borderId="6" xfId="3" applyFont="1" applyBorder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3" applyFont="1" applyAlignment="1">
      <alignment horizontal="center"/>
    </xf>
    <xf numFmtId="0" fontId="7" fillId="0" borderId="0" xfId="1" applyFont="1" applyAlignment="1">
      <alignment horizontal="center"/>
    </xf>
    <xf numFmtId="0" fontId="16" fillId="0" borderId="0" xfId="0" applyFont="1" applyAlignment="1"/>
    <xf numFmtId="0" fontId="7" fillId="0" borderId="0" xfId="3" applyFont="1" applyAlignment="1"/>
    <xf numFmtId="0" fontId="14" fillId="0" borderId="0" xfId="0" applyFont="1" applyAlignment="1"/>
    <xf numFmtId="0" fontId="17" fillId="0" borderId="0" xfId="0" applyFont="1" applyAlignment="1"/>
    <xf numFmtId="0" fontId="2" fillId="0" borderId="0" xfId="1" applyFont="1" applyAlignment="1"/>
  </cellXfs>
  <cellStyles count="5">
    <cellStyle name="Currency" xfId="4" builtinId="4"/>
    <cellStyle name="Normal" xfId="0" builtinId="0"/>
    <cellStyle name="Normal_Certified Salary Schedule FY 2001-2002" xfId="1" xr:uid="{00000000-0005-0000-0000-000002000000}"/>
    <cellStyle name="Normal_Classified Management Salary Schedule" xfId="2" xr:uid="{00000000-0005-0000-0000-000003000000}"/>
    <cellStyle name="Normal_Classified Salary Schedule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6"/>
  <sheetViews>
    <sheetView tabSelected="1" zoomScale="75" zoomScaleNormal="75" zoomScaleSheetLayoutView="100" workbookViewId="0">
      <selection activeCell="O4" sqref="O1:O1048576"/>
    </sheetView>
  </sheetViews>
  <sheetFormatPr defaultColWidth="11.42578125" defaultRowHeight="12.75"/>
  <cols>
    <col min="1" max="1" width="12.5703125" style="3" bestFit="1" customWidth="1"/>
    <col min="2" max="2" width="38.85546875" style="3" customWidth="1"/>
    <col min="3" max="6" width="16.28515625" style="3" bestFit="1" customWidth="1"/>
    <col min="7" max="7" width="17.140625" style="3" customWidth="1"/>
    <col min="8" max="8" width="16.85546875" style="3" customWidth="1"/>
    <col min="9" max="9" width="17.7109375" style="3" customWidth="1"/>
    <col min="10" max="10" width="16.7109375" style="3" customWidth="1"/>
    <col min="11" max="11" width="17" style="3" customWidth="1"/>
    <col min="12" max="12" width="17.5703125" style="3" customWidth="1"/>
    <col min="13" max="14" width="16.7109375" style="3" bestFit="1" customWidth="1"/>
    <col min="15" max="15" width="16.5703125" style="3" customWidth="1"/>
    <col min="16" max="16" width="16.7109375" style="3" bestFit="1" customWidth="1"/>
    <col min="17" max="17" width="15.7109375" style="3" bestFit="1" customWidth="1"/>
    <col min="18" max="18" width="16.85546875" style="3" customWidth="1"/>
    <col min="19" max="19" width="17.140625" style="3" customWidth="1"/>
    <col min="20" max="20" width="15.5703125" style="3" customWidth="1"/>
    <col min="21" max="21" width="16.42578125" style="3" customWidth="1"/>
    <col min="22" max="23" width="14.85546875" style="3" customWidth="1"/>
    <col min="24" max="24" width="16" style="3" customWidth="1"/>
    <col min="25" max="25" width="15.42578125" style="3" customWidth="1"/>
    <col min="26" max="26" width="16" style="3" customWidth="1"/>
    <col min="27" max="16384" width="11.42578125" style="3"/>
  </cols>
  <sheetData>
    <row r="1" spans="1:26" s="14" customFormat="1" ht="45">
      <c r="A1" s="51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s="14" customFormat="1" ht="45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0.5" hidden="1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6" ht="15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6" s="17" customFormat="1" ht="18.75" hidden="1">
      <c r="B5" s="15" t="s">
        <v>2</v>
      </c>
      <c r="C5" s="16">
        <v>0</v>
      </c>
    </row>
    <row r="6" spans="1:26" hidden="1"/>
    <row r="8" spans="1:26" s="13" customFormat="1" ht="18.75">
      <c r="B8" s="18" t="s">
        <v>3</v>
      </c>
      <c r="C8" s="18" t="s">
        <v>4</v>
      </c>
      <c r="D8" s="18" t="s">
        <v>5</v>
      </c>
      <c r="E8" s="18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13</v>
      </c>
      <c r="M8" s="18" t="s">
        <v>14</v>
      </c>
      <c r="N8" s="18" t="s">
        <v>15</v>
      </c>
      <c r="O8" s="18" t="s">
        <v>16</v>
      </c>
      <c r="P8" s="18" t="s">
        <v>17</v>
      </c>
      <c r="Q8" s="18" t="s">
        <v>18</v>
      </c>
      <c r="R8" s="18" t="s">
        <v>19</v>
      </c>
      <c r="S8" s="18" t="s">
        <v>20</v>
      </c>
      <c r="T8" s="18" t="s">
        <v>21</v>
      </c>
      <c r="U8" s="18" t="s">
        <v>22</v>
      </c>
      <c r="V8" s="18" t="s">
        <v>23</v>
      </c>
      <c r="W8" s="18" t="s">
        <v>24</v>
      </c>
      <c r="X8" s="18" t="s">
        <v>25</v>
      </c>
      <c r="Y8" s="18" t="s">
        <v>26</v>
      </c>
      <c r="Z8" s="18" t="s">
        <v>27</v>
      </c>
    </row>
    <row r="9" spans="1:26" s="5" customFormat="1" ht="15.7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52"/>
      <c r="X9" s="52"/>
      <c r="Y9" s="52"/>
      <c r="Z9" s="52"/>
    </row>
    <row r="10" spans="1:26" ht="20.25" customHeight="1">
      <c r="B10" s="28" t="s">
        <v>28</v>
      </c>
      <c r="C10" s="48">
        <v>14</v>
      </c>
      <c r="D10" s="24">
        <f>ROUND(C10*1.02,2)</f>
        <v>14.28</v>
      </c>
      <c r="E10" s="24">
        <f t="shared" ref="E10:W14" si="0">ROUND(D10*1.02,2)</f>
        <v>14.57</v>
      </c>
      <c r="F10" s="24">
        <f t="shared" si="0"/>
        <v>14.86</v>
      </c>
      <c r="G10" s="24">
        <f t="shared" si="0"/>
        <v>15.16</v>
      </c>
      <c r="H10" s="24">
        <f t="shared" si="0"/>
        <v>15.46</v>
      </c>
      <c r="I10" s="24">
        <f t="shared" si="0"/>
        <v>15.77</v>
      </c>
      <c r="J10" s="24">
        <f t="shared" si="0"/>
        <v>16.09</v>
      </c>
      <c r="K10" s="24">
        <f t="shared" si="0"/>
        <v>16.41</v>
      </c>
      <c r="L10" s="24">
        <f t="shared" si="0"/>
        <v>16.739999999999998</v>
      </c>
      <c r="M10" s="24">
        <f t="shared" si="0"/>
        <v>17.07</v>
      </c>
      <c r="N10" s="24">
        <f>ROUND(M10*1.02,2)</f>
        <v>17.41</v>
      </c>
      <c r="O10" s="24">
        <f t="shared" si="0"/>
        <v>17.760000000000002</v>
      </c>
      <c r="P10" s="24">
        <f t="shared" si="0"/>
        <v>18.12</v>
      </c>
      <c r="Q10" s="24">
        <f t="shared" si="0"/>
        <v>18.48</v>
      </c>
      <c r="R10" s="24">
        <f t="shared" si="0"/>
        <v>18.850000000000001</v>
      </c>
      <c r="S10" s="24">
        <f t="shared" si="0"/>
        <v>19.23</v>
      </c>
      <c r="T10" s="24">
        <f t="shared" si="0"/>
        <v>19.61</v>
      </c>
      <c r="U10" s="24">
        <f t="shared" si="0"/>
        <v>20</v>
      </c>
      <c r="V10" s="24">
        <f t="shared" si="0"/>
        <v>20.399999999999999</v>
      </c>
      <c r="W10" s="24">
        <f t="shared" si="0"/>
        <v>20.81</v>
      </c>
      <c r="X10" s="24">
        <f t="shared" ref="X10:X12" si="1">ROUND(W10*1.02,2)</f>
        <v>21.23</v>
      </c>
      <c r="Y10" s="24">
        <f t="shared" ref="Y10:Y12" si="2">ROUND(X10*1.02,2)</f>
        <v>21.65</v>
      </c>
      <c r="Z10" s="24">
        <f t="shared" ref="Z10:Z12" si="3">ROUND(Y10*1.02,2)</f>
        <v>22.08</v>
      </c>
    </row>
    <row r="11" spans="1:26" ht="21" customHeight="1">
      <c r="B11" s="46" t="s">
        <v>29</v>
      </c>
      <c r="C11" s="50">
        <v>14</v>
      </c>
      <c r="D11" s="24">
        <f t="shared" ref="D11:S14" si="4">ROUND(C11*1.02,2)</f>
        <v>14.28</v>
      </c>
      <c r="E11" s="24">
        <f t="shared" si="4"/>
        <v>14.57</v>
      </c>
      <c r="F11" s="24">
        <f t="shared" si="4"/>
        <v>14.86</v>
      </c>
      <c r="G11" s="24">
        <f t="shared" si="4"/>
        <v>15.16</v>
      </c>
      <c r="H11" s="24">
        <f t="shared" si="4"/>
        <v>15.46</v>
      </c>
      <c r="I11" s="24">
        <f t="shared" si="4"/>
        <v>15.77</v>
      </c>
      <c r="J11" s="24">
        <f t="shared" si="4"/>
        <v>16.09</v>
      </c>
      <c r="K11" s="24">
        <f t="shared" si="4"/>
        <v>16.41</v>
      </c>
      <c r="L11" s="24">
        <f t="shared" si="4"/>
        <v>16.739999999999998</v>
      </c>
      <c r="M11" s="24">
        <f t="shared" si="4"/>
        <v>17.07</v>
      </c>
      <c r="N11" s="24">
        <f t="shared" si="4"/>
        <v>17.41</v>
      </c>
      <c r="O11" s="24">
        <f t="shared" si="4"/>
        <v>17.760000000000002</v>
      </c>
      <c r="P11" s="24">
        <f t="shared" si="4"/>
        <v>18.12</v>
      </c>
      <c r="Q11" s="24">
        <f t="shared" si="4"/>
        <v>18.48</v>
      </c>
      <c r="R11" s="24">
        <f t="shared" si="4"/>
        <v>18.850000000000001</v>
      </c>
      <c r="S11" s="24">
        <f t="shared" si="4"/>
        <v>19.23</v>
      </c>
      <c r="T11" s="24">
        <f t="shared" si="0"/>
        <v>19.61</v>
      </c>
      <c r="U11" s="24">
        <f t="shared" si="0"/>
        <v>20</v>
      </c>
      <c r="V11" s="24">
        <f t="shared" si="0"/>
        <v>20.399999999999999</v>
      </c>
      <c r="W11" s="24">
        <f t="shared" si="0"/>
        <v>20.81</v>
      </c>
      <c r="X11" s="24">
        <f t="shared" si="1"/>
        <v>21.23</v>
      </c>
      <c r="Y11" s="24">
        <f t="shared" si="2"/>
        <v>21.65</v>
      </c>
      <c r="Z11" s="24">
        <f t="shared" si="3"/>
        <v>22.08</v>
      </c>
    </row>
    <row r="12" spans="1:26" ht="21" customHeight="1">
      <c r="B12" s="46" t="s">
        <v>30</v>
      </c>
      <c r="C12" s="48">
        <v>14</v>
      </c>
      <c r="D12" s="24">
        <f t="shared" si="4"/>
        <v>14.28</v>
      </c>
      <c r="E12" s="24">
        <f t="shared" si="0"/>
        <v>14.57</v>
      </c>
      <c r="F12" s="24">
        <f t="shared" si="0"/>
        <v>14.86</v>
      </c>
      <c r="G12" s="24">
        <f t="shared" si="0"/>
        <v>15.16</v>
      </c>
      <c r="H12" s="24">
        <f t="shared" si="0"/>
        <v>15.46</v>
      </c>
      <c r="I12" s="24">
        <f t="shared" si="0"/>
        <v>15.77</v>
      </c>
      <c r="J12" s="24">
        <f t="shared" si="0"/>
        <v>16.09</v>
      </c>
      <c r="K12" s="24">
        <f t="shared" si="0"/>
        <v>16.41</v>
      </c>
      <c r="L12" s="24">
        <f t="shared" si="0"/>
        <v>16.739999999999998</v>
      </c>
      <c r="M12" s="24">
        <f t="shared" si="0"/>
        <v>17.07</v>
      </c>
      <c r="N12" s="24">
        <f t="shared" si="0"/>
        <v>17.41</v>
      </c>
      <c r="O12" s="24">
        <f t="shared" si="0"/>
        <v>17.760000000000002</v>
      </c>
      <c r="P12" s="24">
        <f t="shared" si="0"/>
        <v>18.12</v>
      </c>
      <c r="Q12" s="24">
        <f t="shared" si="0"/>
        <v>18.48</v>
      </c>
      <c r="R12" s="24">
        <f t="shared" si="0"/>
        <v>18.850000000000001</v>
      </c>
      <c r="S12" s="24">
        <f t="shared" si="0"/>
        <v>19.23</v>
      </c>
      <c r="T12" s="24">
        <f t="shared" si="0"/>
        <v>19.61</v>
      </c>
      <c r="U12" s="24">
        <f t="shared" si="0"/>
        <v>20</v>
      </c>
      <c r="V12" s="24">
        <f t="shared" si="0"/>
        <v>20.399999999999999</v>
      </c>
      <c r="W12" s="24">
        <f t="shared" si="0"/>
        <v>20.81</v>
      </c>
      <c r="X12" s="24">
        <f t="shared" si="1"/>
        <v>21.23</v>
      </c>
      <c r="Y12" s="24">
        <f t="shared" si="2"/>
        <v>21.65</v>
      </c>
      <c r="Z12" s="24">
        <f t="shared" si="3"/>
        <v>22.08</v>
      </c>
    </row>
    <row r="13" spans="1:26" ht="20.25" customHeight="1">
      <c r="B13" s="28" t="s">
        <v>31</v>
      </c>
      <c r="C13" s="49">
        <v>14</v>
      </c>
      <c r="D13" s="24">
        <f t="shared" si="4"/>
        <v>14.28</v>
      </c>
      <c r="E13" s="24">
        <f t="shared" si="0"/>
        <v>14.57</v>
      </c>
      <c r="F13" s="24">
        <f t="shared" si="0"/>
        <v>14.86</v>
      </c>
      <c r="G13" s="24">
        <f t="shared" si="0"/>
        <v>15.16</v>
      </c>
      <c r="H13" s="24">
        <f t="shared" si="0"/>
        <v>15.46</v>
      </c>
      <c r="I13" s="24">
        <f t="shared" si="0"/>
        <v>15.77</v>
      </c>
      <c r="J13" s="24">
        <f t="shared" si="0"/>
        <v>16.09</v>
      </c>
      <c r="K13" s="24">
        <f t="shared" si="0"/>
        <v>16.41</v>
      </c>
      <c r="L13" s="24">
        <f t="shared" si="0"/>
        <v>16.739999999999998</v>
      </c>
      <c r="M13" s="24">
        <f t="shared" si="0"/>
        <v>17.07</v>
      </c>
      <c r="N13" s="24">
        <f t="shared" si="0"/>
        <v>17.41</v>
      </c>
      <c r="O13" s="24">
        <f t="shared" si="0"/>
        <v>17.760000000000002</v>
      </c>
      <c r="P13" s="24">
        <f t="shared" si="0"/>
        <v>18.12</v>
      </c>
      <c r="Q13" s="24">
        <f t="shared" si="0"/>
        <v>18.48</v>
      </c>
      <c r="R13" s="24">
        <f t="shared" si="0"/>
        <v>18.850000000000001</v>
      </c>
      <c r="S13" s="24">
        <f t="shared" si="0"/>
        <v>19.23</v>
      </c>
      <c r="T13" s="24">
        <f t="shared" si="0"/>
        <v>19.61</v>
      </c>
      <c r="U13" s="24">
        <f t="shared" ref="U13" si="5">ROUND(T13*1.02,2)</f>
        <v>20</v>
      </c>
      <c r="V13" s="24">
        <f t="shared" ref="V13" si="6">ROUND(U13*1.02,2)</f>
        <v>20.399999999999999</v>
      </c>
      <c r="W13" s="24">
        <f t="shared" ref="W13" si="7">ROUND(V13*1.02,2)</f>
        <v>20.81</v>
      </c>
      <c r="X13" s="24">
        <f t="shared" ref="X13:X14" si="8">ROUND(W13*1.02,2)</f>
        <v>21.23</v>
      </c>
      <c r="Y13" s="24">
        <f t="shared" ref="Y13:Y14" si="9">ROUND(X13*1.02,2)</f>
        <v>21.65</v>
      </c>
      <c r="Z13" s="24">
        <f t="shared" ref="Z13:Z14" si="10">ROUND(Y13*1.02,2)</f>
        <v>22.08</v>
      </c>
    </row>
    <row r="14" spans="1:26" ht="20.25" customHeight="1">
      <c r="B14" s="28" t="s">
        <v>32</v>
      </c>
      <c r="C14" s="48">
        <v>14</v>
      </c>
      <c r="D14" s="24">
        <f t="shared" si="4"/>
        <v>14.28</v>
      </c>
      <c r="E14" s="24">
        <f t="shared" si="0"/>
        <v>14.57</v>
      </c>
      <c r="F14" s="24">
        <f t="shared" si="0"/>
        <v>14.86</v>
      </c>
      <c r="G14" s="24">
        <f t="shared" si="0"/>
        <v>15.16</v>
      </c>
      <c r="H14" s="24">
        <f t="shared" si="0"/>
        <v>15.46</v>
      </c>
      <c r="I14" s="24">
        <f t="shared" si="0"/>
        <v>15.77</v>
      </c>
      <c r="J14" s="24">
        <f t="shared" si="0"/>
        <v>16.09</v>
      </c>
      <c r="K14" s="24">
        <f t="shared" si="0"/>
        <v>16.41</v>
      </c>
      <c r="L14" s="24">
        <f t="shared" si="0"/>
        <v>16.739999999999998</v>
      </c>
      <c r="M14" s="24">
        <f t="shared" si="0"/>
        <v>17.07</v>
      </c>
      <c r="N14" s="24">
        <f t="shared" si="0"/>
        <v>17.41</v>
      </c>
      <c r="O14" s="24">
        <f t="shared" si="0"/>
        <v>17.760000000000002</v>
      </c>
      <c r="P14" s="24">
        <f t="shared" si="0"/>
        <v>18.12</v>
      </c>
      <c r="Q14" s="24">
        <f t="shared" si="0"/>
        <v>18.48</v>
      </c>
      <c r="R14" s="24">
        <f t="shared" si="0"/>
        <v>18.850000000000001</v>
      </c>
      <c r="S14" s="24">
        <f t="shared" si="0"/>
        <v>19.23</v>
      </c>
      <c r="T14" s="24">
        <f t="shared" si="0"/>
        <v>19.61</v>
      </c>
      <c r="U14" s="24">
        <f t="shared" si="0"/>
        <v>20</v>
      </c>
      <c r="V14" s="24">
        <f t="shared" si="0"/>
        <v>20.399999999999999</v>
      </c>
      <c r="W14" s="24">
        <f t="shared" si="0"/>
        <v>20.81</v>
      </c>
      <c r="X14" s="24">
        <f t="shared" si="8"/>
        <v>21.23</v>
      </c>
      <c r="Y14" s="24">
        <f t="shared" si="9"/>
        <v>21.65</v>
      </c>
      <c r="Z14" s="24">
        <f t="shared" si="10"/>
        <v>22.08</v>
      </c>
    </row>
    <row r="15" spans="1:26" ht="21" customHeight="1">
      <c r="B15" s="2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53"/>
      <c r="Y15" s="53"/>
      <c r="Z15" s="53"/>
    </row>
    <row r="16" spans="1:26" ht="21" customHeight="1"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53"/>
      <c r="Y16" s="53"/>
      <c r="Z16" s="53"/>
    </row>
    <row r="17" spans="2:26" ht="20.25" customHeight="1">
      <c r="B17" s="27" t="s">
        <v>33</v>
      </c>
      <c r="C17" s="24">
        <v>16.64</v>
      </c>
      <c r="D17" s="24">
        <f>ROUND(C17*1.02,2)</f>
        <v>16.97</v>
      </c>
      <c r="E17" s="24">
        <f t="shared" ref="E17:W17" si="11">ROUND(D17*1.02,2)</f>
        <v>17.309999999999999</v>
      </c>
      <c r="F17" s="24">
        <f t="shared" si="11"/>
        <v>17.66</v>
      </c>
      <c r="G17" s="24">
        <f t="shared" si="11"/>
        <v>18.010000000000002</v>
      </c>
      <c r="H17" s="24">
        <f t="shared" si="11"/>
        <v>18.37</v>
      </c>
      <c r="I17" s="24">
        <f t="shared" si="11"/>
        <v>18.739999999999998</v>
      </c>
      <c r="J17" s="24">
        <f t="shared" si="11"/>
        <v>19.11</v>
      </c>
      <c r="K17" s="24">
        <f t="shared" si="11"/>
        <v>19.489999999999998</v>
      </c>
      <c r="L17" s="24">
        <f t="shared" si="11"/>
        <v>19.88</v>
      </c>
      <c r="M17" s="24">
        <f t="shared" si="11"/>
        <v>20.28</v>
      </c>
      <c r="N17" s="24">
        <f t="shared" si="11"/>
        <v>20.69</v>
      </c>
      <c r="O17" s="24">
        <f t="shared" si="11"/>
        <v>21.1</v>
      </c>
      <c r="P17" s="24">
        <f t="shared" si="11"/>
        <v>21.52</v>
      </c>
      <c r="Q17" s="24">
        <f t="shared" si="11"/>
        <v>21.95</v>
      </c>
      <c r="R17" s="24">
        <f t="shared" si="11"/>
        <v>22.39</v>
      </c>
      <c r="S17" s="24">
        <f t="shared" si="11"/>
        <v>22.84</v>
      </c>
      <c r="T17" s="24">
        <f t="shared" si="11"/>
        <v>23.3</v>
      </c>
      <c r="U17" s="24">
        <f t="shared" si="11"/>
        <v>23.77</v>
      </c>
      <c r="V17" s="24">
        <f t="shared" si="11"/>
        <v>24.25</v>
      </c>
      <c r="W17" s="24">
        <f t="shared" si="11"/>
        <v>24.74</v>
      </c>
      <c r="X17" s="24">
        <f t="shared" ref="X17:X18" si="12">ROUND(W17*1.02,2)</f>
        <v>25.23</v>
      </c>
      <c r="Y17" s="24">
        <f t="shared" ref="Y17:Y18" si="13">ROUND(X17*1.02,2)</f>
        <v>25.73</v>
      </c>
      <c r="Z17" s="24">
        <f t="shared" ref="Z17:Z18" si="14">ROUND(Y17*1.02,2)</f>
        <v>26.24</v>
      </c>
    </row>
    <row r="18" spans="2:26" ht="20.25" customHeight="1">
      <c r="B18" s="27" t="s">
        <v>34</v>
      </c>
      <c r="C18" s="24">
        <v>16.64</v>
      </c>
      <c r="D18" s="24">
        <f>ROUND(C18*1.02,2)</f>
        <v>16.97</v>
      </c>
      <c r="E18" s="24">
        <f t="shared" ref="E18:W18" si="15">ROUND(D18*1.02,2)</f>
        <v>17.309999999999999</v>
      </c>
      <c r="F18" s="24">
        <f t="shared" si="15"/>
        <v>17.66</v>
      </c>
      <c r="G18" s="24">
        <f t="shared" si="15"/>
        <v>18.010000000000002</v>
      </c>
      <c r="H18" s="24">
        <f t="shared" si="15"/>
        <v>18.37</v>
      </c>
      <c r="I18" s="24">
        <f t="shared" si="15"/>
        <v>18.739999999999998</v>
      </c>
      <c r="J18" s="24">
        <f t="shared" si="15"/>
        <v>19.11</v>
      </c>
      <c r="K18" s="24">
        <f t="shared" si="15"/>
        <v>19.489999999999998</v>
      </c>
      <c r="L18" s="24">
        <f t="shared" si="15"/>
        <v>19.88</v>
      </c>
      <c r="M18" s="24">
        <f t="shared" si="15"/>
        <v>20.28</v>
      </c>
      <c r="N18" s="24">
        <f t="shared" si="15"/>
        <v>20.69</v>
      </c>
      <c r="O18" s="24">
        <f t="shared" si="15"/>
        <v>21.1</v>
      </c>
      <c r="P18" s="24">
        <f t="shared" si="15"/>
        <v>21.52</v>
      </c>
      <c r="Q18" s="24">
        <f t="shared" si="15"/>
        <v>21.95</v>
      </c>
      <c r="R18" s="24">
        <f t="shared" si="15"/>
        <v>22.39</v>
      </c>
      <c r="S18" s="24">
        <f t="shared" si="15"/>
        <v>22.84</v>
      </c>
      <c r="T18" s="24">
        <f t="shared" si="15"/>
        <v>23.3</v>
      </c>
      <c r="U18" s="24">
        <f t="shared" si="15"/>
        <v>23.77</v>
      </c>
      <c r="V18" s="24">
        <f t="shared" si="15"/>
        <v>24.25</v>
      </c>
      <c r="W18" s="24">
        <f t="shared" si="15"/>
        <v>24.74</v>
      </c>
      <c r="X18" s="24">
        <f t="shared" si="12"/>
        <v>25.23</v>
      </c>
      <c r="Y18" s="24">
        <f t="shared" si="13"/>
        <v>25.73</v>
      </c>
      <c r="Z18" s="24">
        <f t="shared" si="14"/>
        <v>26.24</v>
      </c>
    </row>
    <row r="19" spans="2:26" ht="21" customHeight="1">
      <c r="B19" s="2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6" ht="20.25" customHeight="1">
      <c r="B20" s="27" t="s">
        <v>35</v>
      </c>
      <c r="C20" s="24">
        <v>14.64</v>
      </c>
      <c r="D20" s="24">
        <f>ROUND(C20*1.02,2)</f>
        <v>14.93</v>
      </c>
      <c r="E20" s="24">
        <f t="shared" ref="E20:W20" si="16">ROUND(D20*1.02,2)</f>
        <v>15.23</v>
      </c>
      <c r="F20" s="24">
        <f t="shared" si="16"/>
        <v>15.53</v>
      </c>
      <c r="G20" s="24">
        <f t="shared" si="16"/>
        <v>15.84</v>
      </c>
      <c r="H20" s="24">
        <f t="shared" si="16"/>
        <v>16.16</v>
      </c>
      <c r="I20" s="24">
        <f t="shared" si="16"/>
        <v>16.48</v>
      </c>
      <c r="J20" s="24">
        <f t="shared" si="16"/>
        <v>16.809999999999999</v>
      </c>
      <c r="K20" s="24">
        <f t="shared" si="16"/>
        <v>17.149999999999999</v>
      </c>
      <c r="L20" s="24">
        <f t="shared" si="16"/>
        <v>17.489999999999998</v>
      </c>
      <c r="M20" s="24">
        <f t="shared" si="16"/>
        <v>17.84</v>
      </c>
      <c r="N20" s="24">
        <f t="shared" si="16"/>
        <v>18.2</v>
      </c>
      <c r="O20" s="24">
        <f t="shared" si="16"/>
        <v>18.559999999999999</v>
      </c>
      <c r="P20" s="24">
        <f t="shared" si="16"/>
        <v>18.93</v>
      </c>
      <c r="Q20" s="24">
        <f t="shared" si="16"/>
        <v>19.309999999999999</v>
      </c>
      <c r="R20" s="24">
        <f t="shared" si="16"/>
        <v>19.7</v>
      </c>
      <c r="S20" s="24">
        <f t="shared" si="16"/>
        <v>20.09</v>
      </c>
      <c r="T20" s="24">
        <f t="shared" si="16"/>
        <v>20.49</v>
      </c>
      <c r="U20" s="24">
        <f t="shared" si="16"/>
        <v>20.9</v>
      </c>
      <c r="V20" s="24">
        <f t="shared" si="16"/>
        <v>21.32</v>
      </c>
      <c r="W20" s="24">
        <f t="shared" si="16"/>
        <v>21.75</v>
      </c>
      <c r="X20" s="24">
        <f t="shared" ref="X20" si="17">ROUND(W20*1.02,2)</f>
        <v>22.19</v>
      </c>
      <c r="Y20" s="24">
        <f t="shared" ref="Y20" si="18">ROUND(X20*1.02,2)</f>
        <v>22.63</v>
      </c>
      <c r="Z20" s="24">
        <f t="shared" ref="Z20" si="19">ROUND(Y20*1.02,2)</f>
        <v>23.08</v>
      </c>
    </row>
    <row r="21" spans="2:26" ht="20.25" customHeight="1">
      <c r="B21" s="2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2:26" ht="20.25" customHeight="1">
      <c r="B22" s="27" t="s">
        <v>36</v>
      </c>
      <c r="C22" s="24">
        <v>15.39</v>
      </c>
      <c r="D22" s="24">
        <f>ROUND(C22*1.02,2)</f>
        <v>15.7</v>
      </c>
      <c r="E22" s="24">
        <f t="shared" ref="E22:W22" si="20">ROUND(D22*1.02,2)</f>
        <v>16.010000000000002</v>
      </c>
      <c r="F22" s="24">
        <f t="shared" si="20"/>
        <v>16.329999999999998</v>
      </c>
      <c r="G22" s="24">
        <f t="shared" si="20"/>
        <v>16.66</v>
      </c>
      <c r="H22" s="24">
        <f t="shared" si="20"/>
        <v>16.989999999999998</v>
      </c>
      <c r="I22" s="24">
        <f t="shared" si="20"/>
        <v>17.329999999999998</v>
      </c>
      <c r="J22" s="24">
        <f t="shared" si="20"/>
        <v>17.68</v>
      </c>
      <c r="K22" s="24">
        <f t="shared" si="20"/>
        <v>18.03</v>
      </c>
      <c r="L22" s="24">
        <f t="shared" si="20"/>
        <v>18.39</v>
      </c>
      <c r="M22" s="24">
        <f t="shared" si="20"/>
        <v>18.760000000000002</v>
      </c>
      <c r="N22" s="24">
        <f t="shared" si="20"/>
        <v>19.14</v>
      </c>
      <c r="O22" s="24">
        <f t="shared" si="20"/>
        <v>19.52</v>
      </c>
      <c r="P22" s="24">
        <f t="shared" si="20"/>
        <v>19.91</v>
      </c>
      <c r="Q22" s="24">
        <f t="shared" si="20"/>
        <v>20.309999999999999</v>
      </c>
      <c r="R22" s="24">
        <f t="shared" si="20"/>
        <v>20.72</v>
      </c>
      <c r="S22" s="24">
        <f t="shared" si="20"/>
        <v>21.13</v>
      </c>
      <c r="T22" s="24">
        <f t="shared" si="20"/>
        <v>21.55</v>
      </c>
      <c r="U22" s="24">
        <f t="shared" si="20"/>
        <v>21.98</v>
      </c>
      <c r="V22" s="24">
        <f t="shared" si="20"/>
        <v>22.42</v>
      </c>
      <c r="W22" s="24">
        <f t="shared" si="20"/>
        <v>22.87</v>
      </c>
      <c r="X22" s="24">
        <f t="shared" ref="X22:X25" si="21">ROUND(W22*1.02,2)</f>
        <v>23.33</v>
      </c>
      <c r="Y22" s="24">
        <f t="shared" ref="Y22:Y25" si="22">ROUND(X22*1.02,2)</f>
        <v>23.8</v>
      </c>
      <c r="Z22" s="24">
        <f t="shared" ref="Z22:Z25" si="23">ROUND(Y22*1.02,2)</f>
        <v>24.28</v>
      </c>
    </row>
    <row r="23" spans="2:26" ht="20.25" customHeight="1">
      <c r="B23" s="27" t="s">
        <v>37</v>
      </c>
      <c r="C23" s="24">
        <v>67.39</v>
      </c>
      <c r="D23" s="24">
        <f>ROUND(C23*1.02,2)</f>
        <v>68.739999999999995</v>
      </c>
      <c r="E23" s="24">
        <f t="shared" ref="E23:W23" si="24">ROUND(D23*1.02,2)</f>
        <v>70.11</v>
      </c>
      <c r="F23" s="24">
        <f t="shared" si="24"/>
        <v>71.510000000000005</v>
      </c>
      <c r="G23" s="24">
        <f t="shared" si="24"/>
        <v>72.94</v>
      </c>
      <c r="H23" s="24">
        <f t="shared" si="24"/>
        <v>74.400000000000006</v>
      </c>
      <c r="I23" s="24">
        <f t="shared" si="24"/>
        <v>75.89</v>
      </c>
      <c r="J23" s="24">
        <f t="shared" si="24"/>
        <v>77.41</v>
      </c>
      <c r="K23" s="24">
        <f t="shared" si="24"/>
        <v>78.959999999999994</v>
      </c>
      <c r="L23" s="24">
        <f t="shared" si="24"/>
        <v>80.540000000000006</v>
      </c>
      <c r="M23" s="24">
        <f t="shared" si="24"/>
        <v>82.15</v>
      </c>
      <c r="N23" s="24">
        <f t="shared" si="24"/>
        <v>83.79</v>
      </c>
      <c r="O23" s="24">
        <f t="shared" si="24"/>
        <v>85.47</v>
      </c>
      <c r="P23" s="24">
        <f t="shared" si="24"/>
        <v>87.18</v>
      </c>
      <c r="Q23" s="24">
        <f t="shared" si="24"/>
        <v>88.92</v>
      </c>
      <c r="R23" s="24">
        <f t="shared" si="24"/>
        <v>90.7</v>
      </c>
      <c r="S23" s="24">
        <f t="shared" si="24"/>
        <v>92.51</v>
      </c>
      <c r="T23" s="24">
        <f t="shared" si="24"/>
        <v>94.36</v>
      </c>
      <c r="U23" s="24">
        <f t="shared" si="24"/>
        <v>96.25</v>
      </c>
      <c r="V23" s="24">
        <f t="shared" si="24"/>
        <v>98.18</v>
      </c>
      <c r="W23" s="24">
        <f t="shared" si="24"/>
        <v>100.14</v>
      </c>
      <c r="X23" s="24">
        <f t="shared" si="21"/>
        <v>102.14</v>
      </c>
      <c r="Y23" s="24">
        <f t="shared" si="22"/>
        <v>104.18</v>
      </c>
      <c r="Z23" s="24">
        <f t="shared" si="23"/>
        <v>106.26</v>
      </c>
    </row>
    <row r="24" spans="2:26" ht="19.5" customHeight="1">
      <c r="B24" s="27" t="s">
        <v>38</v>
      </c>
      <c r="C24" s="24">
        <v>27.14</v>
      </c>
      <c r="D24" s="24">
        <f>ROUND(C24*1.02,2)</f>
        <v>27.68</v>
      </c>
      <c r="E24" s="24">
        <f t="shared" ref="E24:W24" si="25">ROUND(D24*1.02,2)</f>
        <v>28.23</v>
      </c>
      <c r="F24" s="24">
        <f t="shared" si="25"/>
        <v>28.79</v>
      </c>
      <c r="G24" s="24">
        <f t="shared" si="25"/>
        <v>29.37</v>
      </c>
      <c r="H24" s="24">
        <f t="shared" si="25"/>
        <v>29.96</v>
      </c>
      <c r="I24" s="24">
        <f t="shared" si="25"/>
        <v>30.56</v>
      </c>
      <c r="J24" s="24">
        <f t="shared" si="25"/>
        <v>31.17</v>
      </c>
      <c r="K24" s="24">
        <f t="shared" si="25"/>
        <v>31.79</v>
      </c>
      <c r="L24" s="24">
        <f t="shared" si="25"/>
        <v>32.43</v>
      </c>
      <c r="M24" s="24">
        <f t="shared" si="25"/>
        <v>33.08</v>
      </c>
      <c r="N24" s="24">
        <f t="shared" si="25"/>
        <v>33.74</v>
      </c>
      <c r="O24" s="24">
        <f t="shared" si="25"/>
        <v>34.409999999999997</v>
      </c>
      <c r="P24" s="24">
        <f t="shared" si="25"/>
        <v>35.1</v>
      </c>
      <c r="Q24" s="24">
        <f t="shared" si="25"/>
        <v>35.799999999999997</v>
      </c>
      <c r="R24" s="24">
        <f t="shared" si="25"/>
        <v>36.520000000000003</v>
      </c>
      <c r="S24" s="24">
        <f t="shared" si="25"/>
        <v>37.25</v>
      </c>
      <c r="T24" s="24">
        <f t="shared" si="25"/>
        <v>38</v>
      </c>
      <c r="U24" s="24">
        <f t="shared" si="25"/>
        <v>38.76</v>
      </c>
      <c r="V24" s="24">
        <f t="shared" si="25"/>
        <v>39.54</v>
      </c>
      <c r="W24" s="24">
        <f t="shared" si="25"/>
        <v>40.33</v>
      </c>
      <c r="X24" s="24">
        <f t="shared" si="21"/>
        <v>41.14</v>
      </c>
      <c r="Y24" s="24">
        <f t="shared" si="22"/>
        <v>41.96</v>
      </c>
      <c r="Z24" s="24">
        <f t="shared" si="23"/>
        <v>42.8</v>
      </c>
    </row>
    <row r="25" spans="2:26" ht="21" customHeight="1">
      <c r="B25" s="27" t="s">
        <v>39</v>
      </c>
      <c r="C25" s="24">
        <v>27.14</v>
      </c>
      <c r="D25" s="24">
        <f>ROUND(C25*1.02,2)</f>
        <v>27.68</v>
      </c>
      <c r="E25" s="24">
        <f t="shared" ref="E25:W25" si="26">ROUND(D25*1.02,2)</f>
        <v>28.23</v>
      </c>
      <c r="F25" s="24">
        <f t="shared" si="26"/>
        <v>28.79</v>
      </c>
      <c r="G25" s="24">
        <f t="shared" si="26"/>
        <v>29.37</v>
      </c>
      <c r="H25" s="24">
        <f t="shared" si="26"/>
        <v>29.96</v>
      </c>
      <c r="I25" s="24">
        <f t="shared" si="26"/>
        <v>30.56</v>
      </c>
      <c r="J25" s="24">
        <f t="shared" si="26"/>
        <v>31.17</v>
      </c>
      <c r="K25" s="24">
        <f t="shared" si="26"/>
        <v>31.79</v>
      </c>
      <c r="L25" s="24">
        <f t="shared" si="26"/>
        <v>32.43</v>
      </c>
      <c r="M25" s="24">
        <f t="shared" si="26"/>
        <v>33.08</v>
      </c>
      <c r="N25" s="24">
        <f t="shared" si="26"/>
        <v>33.74</v>
      </c>
      <c r="O25" s="24">
        <f t="shared" si="26"/>
        <v>34.409999999999997</v>
      </c>
      <c r="P25" s="24">
        <f t="shared" si="26"/>
        <v>35.1</v>
      </c>
      <c r="Q25" s="24">
        <f t="shared" si="26"/>
        <v>35.799999999999997</v>
      </c>
      <c r="R25" s="24">
        <f t="shared" si="26"/>
        <v>36.520000000000003</v>
      </c>
      <c r="S25" s="24">
        <f t="shared" si="26"/>
        <v>37.25</v>
      </c>
      <c r="T25" s="24">
        <f t="shared" si="26"/>
        <v>38</v>
      </c>
      <c r="U25" s="24">
        <f t="shared" si="26"/>
        <v>38.76</v>
      </c>
      <c r="V25" s="24">
        <f t="shared" si="26"/>
        <v>39.54</v>
      </c>
      <c r="W25" s="24">
        <f t="shared" si="26"/>
        <v>40.33</v>
      </c>
      <c r="X25" s="24">
        <f t="shared" si="21"/>
        <v>41.14</v>
      </c>
      <c r="Y25" s="24">
        <f t="shared" si="22"/>
        <v>41.96</v>
      </c>
      <c r="Z25" s="24">
        <f t="shared" si="23"/>
        <v>42.8</v>
      </c>
    </row>
    <row r="26" spans="2:26" ht="21" customHeight="1">
      <c r="B26" s="20"/>
      <c r="C26" s="23"/>
      <c r="D26" s="23"/>
      <c r="E26" s="23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2:26" ht="20.25" customHeight="1">
      <c r="B27" s="27" t="s">
        <v>40</v>
      </c>
      <c r="C27" s="24">
        <v>29.64</v>
      </c>
      <c r="D27" s="24">
        <f>C27*1.02</f>
        <v>30.232800000000001</v>
      </c>
      <c r="E27" s="24">
        <f t="shared" ref="E27:W27" si="27">D27*1.02</f>
        <v>30.837456000000003</v>
      </c>
      <c r="F27" s="24">
        <f t="shared" si="27"/>
        <v>31.454205120000005</v>
      </c>
      <c r="G27" s="24">
        <f t="shared" si="27"/>
        <v>32.083289222400005</v>
      </c>
      <c r="H27" s="24">
        <f t="shared" si="27"/>
        <v>32.724955006848006</v>
      </c>
      <c r="I27" s="24">
        <f t="shared" si="27"/>
        <v>33.379454106984966</v>
      </c>
      <c r="J27" s="24">
        <f t="shared" si="27"/>
        <v>34.047043189124665</v>
      </c>
      <c r="K27" s="24">
        <f t="shared" si="27"/>
        <v>34.727984052907161</v>
      </c>
      <c r="L27" s="24">
        <f t="shared" si="27"/>
        <v>35.422543733965306</v>
      </c>
      <c r="M27" s="24">
        <f t="shared" si="27"/>
        <v>36.130994608644613</v>
      </c>
      <c r="N27" s="24">
        <f t="shared" si="27"/>
        <v>36.853614500817507</v>
      </c>
      <c r="O27" s="24">
        <f t="shared" si="27"/>
        <v>37.590686790833857</v>
      </c>
      <c r="P27" s="24">
        <f t="shared" si="27"/>
        <v>38.342500526650532</v>
      </c>
      <c r="Q27" s="24">
        <f t="shared" si="27"/>
        <v>39.109350537183545</v>
      </c>
      <c r="R27" s="24">
        <f t="shared" si="27"/>
        <v>39.891537547927214</v>
      </c>
      <c r="S27" s="24">
        <f t="shared" si="27"/>
        <v>40.689368298885761</v>
      </c>
      <c r="T27" s="24">
        <f t="shared" si="27"/>
        <v>41.503155664863478</v>
      </c>
      <c r="U27" s="24">
        <f t="shared" si="27"/>
        <v>42.333218778160749</v>
      </c>
      <c r="V27" s="24">
        <f t="shared" si="27"/>
        <v>43.179883153723964</v>
      </c>
      <c r="W27" s="24">
        <f t="shared" si="27"/>
        <v>44.043480816798443</v>
      </c>
      <c r="X27" s="24">
        <f t="shared" ref="X27:X29" si="28">W27*1.02</f>
        <v>44.924350433134414</v>
      </c>
      <c r="Y27" s="24">
        <f t="shared" ref="Y27:Y29" si="29">X27*1.02</f>
        <v>45.822837441797105</v>
      </c>
      <c r="Z27" s="24">
        <f t="shared" ref="Z27:Z29" si="30">Y27*1.02</f>
        <v>46.739294190633046</v>
      </c>
    </row>
    <row r="28" spans="2:26" ht="20.25" customHeight="1">
      <c r="B28" s="27" t="s">
        <v>41</v>
      </c>
      <c r="C28" s="24">
        <v>16.8</v>
      </c>
      <c r="D28" s="24">
        <f>C28*1.02</f>
        <v>17.136000000000003</v>
      </c>
      <c r="E28" s="24">
        <f t="shared" ref="E28:W28" si="31">D28*1.02</f>
        <v>17.478720000000003</v>
      </c>
      <c r="F28" s="24">
        <f t="shared" si="31"/>
        <v>17.828294400000004</v>
      </c>
      <c r="G28" s="24">
        <f t="shared" si="31"/>
        <v>18.184860288000003</v>
      </c>
      <c r="H28" s="24">
        <f t="shared" si="31"/>
        <v>18.548557493760004</v>
      </c>
      <c r="I28" s="24">
        <f t="shared" si="31"/>
        <v>18.919528643635203</v>
      </c>
      <c r="J28" s="24">
        <f t="shared" si="31"/>
        <v>19.297919216507907</v>
      </c>
      <c r="K28" s="24">
        <f t="shared" si="31"/>
        <v>19.683877600838066</v>
      </c>
      <c r="L28" s="24">
        <f t="shared" si="31"/>
        <v>20.077555152854828</v>
      </c>
      <c r="M28" s="24">
        <f t="shared" si="31"/>
        <v>20.479106255911926</v>
      </c>
      <c r="N28" s="24">
        <f t="shared" si="31"/>
        <v>20.888688381030164</v>
      </c>
      <c r="O28" s="24">
        <f t="shared" si="31"/>
        <v>21.306462148650766</v>
      </c>
      <c r="P28" s="24">
        <f t="shared" si="31"/>
        <v>21.732591391623782</v>
      </c>
      <c r="Q28" s="24">
        <f t="shared" si="31"/>
        <v>22.167243219456257</v>
      </c>
      <c r="R28" s="24">
        <f t="shared" si="31"/>
        <v>22.610588083845382</v>
      </c>
      <c r="S28" s="24">
        <f t="shared" si="31"/>
        <v>23.062799845522289</v>
      </c>
      <c r="T28" s="24">
        <f t="shared" si="31"/>
        <v>23.524055842432734</v>
      </c>
      <c r="U28" s="24">
        <f t="shared" si="31"/>
        <v>23.99453695928139</v>
      </c>
      <c r="V28" s="24">
        <f t="shared" si="31"/>
        <v>24.474427698467018</v>
      </c>
      <c r="W28" s="24">
        <f t="shared" si="31"/>
        <v>24.963916252436359</v>
      </c>
      <c r="X28" s="24">
        <f t="shared" si="28"/>
        <v>25.463194577485087</v>
      </c>
      <c r="Y28" s="24">
        <f t="shared" si="29"/>
        <v>25.972458469034787</v>
      </c>
      <c r="Z28" s="24">
        <f t="shared" si="30"/>
        <v>26.491907638415483</v>
      </c>
    </row>
    <row r="29" spans="2:26" ht="20.25" customHeight="1">
      <c r="B29" s="27" t="s">
        <v>42</v>
      </c>
      <c r="C29" s="24">
        <v>15.89</v>
      </c>
      <c r="D29" s="24">
        <f>C29*1.02</f>
        <v>16.207800000000002</v>
      </c>
      <c r="E29" s="24">
        <f t="shared" ref="E29:W29" si="32">D29*1.02</f>
        <v>16.531956000000005</v>
      </c>
      <c r="F29" s="24">
        <f t="shared" si="32"/>
        <v>16.862595120000005</v>
      </c>
      <c r="G29" s="24">
        <f t="shared" si="32"/>
        <v>17.199847022400007</v>
      </c>
      <c r="H29" s="24">
        <f t="shared" si="32"/>
        <v>17.543843962848008</v>
      </c>
      <c r="I29" s="24">
        <f t="shared" si="32"/>
        <v>17.89472084210497</v>
      </c>
      <c r="J29" s="24">
        <f t="shared" si="32"/>
        <v>18.25261525894707</v>
      </c>
      <c r="K29" s="24">
        <f t="shared" si="32"/>
        <v>18.617667564126013</v>
      </c>
      <c r="L29" s="24">
        <f t="shared" si="32"/>
        <v>18.990020915408532</v>
      </c>
      <c r="M29" s="24">
        <f t="shared" si="32"/>
        <v>19.369821333716704</v>
      </c>
      <c r="N29" s="24">
        <f t="shared" si="32"/>
        <v>19.75721776039104</v>
      </c>
      <c r="O29" s="24">
        <f t="shared" si="32"/>
        <v>20.152362115598862</v>
      </c>
      <c r="P29" s="24">
        <f t="shared" si="32"/>
        <v>20.55540935791084</v>
      </c>
      <c r="Q29" s="24">
        <f t="shared" si="32"/>
        <v>20.966517545069056</v>
      </c>
      <c r="R29" s="24">
        <f t="shared" si="32"/>
        <v>21.385847895970439</v>
      </c>
      <c r="S29" s="24">
        <f t="shared" si="32"/>
        <v>21.813564853889847</v>
      </c>
      <c r="T29" s="24">
        <f t="shared" si="32"/>
        <v>22.249836150967646</v>
      </c>
      <c r="U29" s="24">
        <f t="shared" si="32"/>
        <v>22.694832873987</v>
      </c>
      <c r="V29" s="24">
        <f t="shared" si="32"/>
        <v>23.148729531466742</v>
      </c>
      <c r="W29" s="24">
        <f t="shared" si="32"/>
        <v>23.611704122096079</v>
      </c>
      <c r="X29" s="24">
        <f t="shared" si="28"/>
        <v>24.083938204538001</v>
      </c>
      <c r="Y29" s="24">
        <f t="shared" si="29"/>
        <v>24.56561696862876</v>
      </c>
      <c r="Z29" s="24">
        <f t="shared" si="30"/>
        <v>25.056929308001337</v>
      </c>
    </row>
    <row r="30" spans="2:26" ht="20.25" customHeight="1">
      <c r="B30" s="2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53"/>
      <c r="Y30" s="53"/>
      <c r="Z30" s="53"/>
    </row>
    <row r="31" spans="2:26" ht="21" customHeight="1">
      <c r="B31" s="2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53"/>
      <c r="Y31" s="53"/>
      <c r="Z31" s="53"/>
    </row>
    <row r="32" spans="2:26" ht="21" customHeight="1">
      <c r="B32" s="2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3"/>
      <c r="Y32" s="53"/>
      <c r="Z32" s="53"/>
    </row>
    <row r="33" spans="2:30" ht="45.75" customHeight="1">
      <c r="B33" s="57" t="s">
        <v>43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9"/>
    </row>
    <row r="34" spans="2:30" ht="20.25" customHeight="1">
      <c r="B34" s="36" t="s">
        <v>44</v>
      </c>
      <c r="C34" s="25">
        <v>16.64</v>
      </c>
      <c r="D34" s="24">
        <v>16.64</v>
      </c>
      <c r="E34" s="24">
        <f>ROUND(D34*1.02,2)</f>
        <v>16.97</v>
      </c>
      <c r="F34" s="24">
        <f t="shared" ref="F34:W34" si="33">ROUND(E34*1.02,2)</f>
        <v>17.309999999999999</v>
      </c>
      <c r="G34" s="24">
        <f t="shared" si="33"/>
        <v>17.66</v>
      </c>
      <c r="H34" s="24">
        <f t="shared" si="33"/>
        <v>18.010000000000002</v>
      </c>
      <c r="I34" s="24">
        <f t="shared" si="33"/>
        <v>18.37</v>
      </c>
      <c r="J34" s="24">
        <f t="shared" si="33"/>
        <v>18.739999999999998</v>
      </c>
      <c r="K34" s="24">
        <f t="shared" si="33"/>
        <v>19.11</v>
      </c>
      <c r="L34" s="24">
        <f t="shared" si="33"/>
        <v>19.489999999999998</v>
      </c>
      <c r="M34" s="24">
        <f t="shared" si="33"/>
        <v>19.88</v>
      </c>
      <c r="N34" s="24">
        <f t="shared" si="33"/>
        <v>20.28</v>
      </c>
      <c r="O34" s="24">
        <f t="shared" si="33"/>
        <v>20.69</v>
      </c>
      <c r="P34" s="24">
        <f t="shared" si="33"/>
        <v>21.1</v>
      </c>
      <c r="Q34" s="24">
        <f t="shared" si="33"/>
        <v>21.52</v>
      </c>
      <c r="R34" s="24">
        <f t="shared" si="33"/>
        <v>21.95</v>
      </c>
      <c r="S34" s="24">
        <f t="shared" si="33"/>
        <v>22.39</v>
      </c>
      <c r="T34" s="24">
        <f t="shared" si="33"/>
        <v>22.84</v>
      </c>
      <c r="U34" s="24">
        <f t="shared" si="33"/>
        <v>23.3</v>
      </c>
      <c r="V34" s="24">
        <f t="shared" si="33"/>
        <v>23.77</v>
      </c>
      <c r="W34" s="24">
        <f t="shared" si="33"/>
        <v>24.25</v>
      </c>
      <c r="X34" s="24">
        <f t="shared" ref="X34" si="34">ROUND(W34*1.02,2)</f>
        <v>24.74</v>
      </c>
      <c r="Y34" s="24">
        <f t="shared" ref="Y34" si="35">ROUND(X34*1.02,2)</f>
        <v>25.23</v>
      </c>
      <c r="Z34" s="24">
        <f t="shared" ref="Z34" si="36">ROUND(Y34*1.02,2)</f>
        <v>25.73</v>
      </c>
    </row>
    <row r="35" spans="2:30" ht="20.25" customHeight="1">
      <c r="B35" s="30"/>
      <c r="C35" s="26"/>
      <c r="D35" s="23"/>
      <c r="E35" s="23"/>
      <c r="F35" s="23"/>
      <c r="G35" s="23"/>
      <c r="H35" s="23"/>
      <c r="I35" s="23"/>
      <c r="J35" s="41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53"/>
      <c r="Y35" s="53"/>
      <c r="Z35" s="53"/>
    </row>
    <row r="36" spans="2:30" ht="21" customHeight="1">
      <c r="B36" s="36" t="s">
        <v>45</v>
      </c>
      <c r="C36" s="40" t="s">
        <v>46</v>
      </c>
      <c r="D36" s="39" t="s">
        <v>46</v>
      </c>
      <c r="E36" s="39" t="s">
        <v>46</v>
      </c>
      <c r="F36" s="43" t="s">
        <v>46</v>
      </c>
      <c r="G36" s="43" t="s">
        <v>46</v>
      </c>
      <c r="H36" s="43" t="s">
        <v>46</v>
      </c>
      <c r="I36" s="43" t="s">
        <v>46</v>
      </c>
      <c r="J36" s="43">
        <v>25000</v>
      </c>
      <c r="K36" s="43">
        <v>25250</v>
      </c>
      <c r="L36" s="43">
        <v>25629</v>
      </c>
      <c r="M36" s="45">
        <v>26145</v>
      </c>
      <c r="N36" s="45">
        <v>26745</v>
      </c>
      <c r="O36" s="45">
        <v>27945</v>
      </c>
      <c r="P36" s="45">
        <v>28545</v>
      </c>
      <c r="Q36" s="43">
        <v>32623</v>
      </c>
      <c r="R36" s="44">
        <f t="shared" ref="R36" si="37">ROUND(Q36*1.02,2)</f>
        <v>33275.46</v>
      </c>
      <c r="S36" s="44">
        <f>R36*1.04</f>
        <v>34606.4784</v>
      </c>
      <c r="T36" s="44">
        <f t="shared" ref="T36:W36" si="38">S36*1.04</f>
        <v>35990.737536000001</v>
      </c>
      <c r="U36" s="44">
        <f t="shared" si="38"/>
        <v>37430.367037440003</v>
      </c>
      <c r="V36" s="44">
        <f t="shared" si="38"/>
        <v>38927.581718937603</v>
      </c>
      <c r="W36" s="44">
        <f t="shared" si="38"/>
        <v>40484.684987695109</v>
      </c>
      <c r="X36" s="44">
        <f t="shared" ref="X36" si="39">W36*1.04</f>
        <v>42104.072387202912</v>
      </c>
      <c r="Y36" s="44">
        <f t="shared" ref="Y36" si="40">X36*1.04</f>
        <v>43788.235282691028</v>
      </c>
      <c r="Z36" s="44">
        <f t="shared" ref="Z36" si="41">Y36*1.04</f>
        <v>45539.764693998673</v>
      </c>
    </row>
    <row r="37" spans="2:30" ht="21" customHeight="1">
      <c r="B37" s="36" t="s">
        <v>47</v>
      </c>
      <c r="C37" s="43">
        <v>25500</v>
      </c>
      <c r="D37" s="43">
        <v>36000</v>
      </c>
      <c r="E37" s="43">
        <v>37800</v>
      </c>
      <c r="F37" s="43">
        <v>38400</v>
      </c>
      <c r="G37" s="43">
        <v>42500</v>
      </c>
      <c r="H37" s="44">
        <f>ROUND(G37*1.015,2)</f>
        <v>43137.5</v>
      </c>
      <c r="I37" s="44">
        <f t="shared" ref="I37" si="42">ROUND(H37*1.015,2)</f>
        <v>43784.56</v>
      </c>
      <c r="J37" s="44">
        <f>ROUND(I37*1.04,2)</f>
        <v>45535.94</v>
      </c>
      <c r="K37" s="44">
        <f t="shared" ref="K37:W37" si="43">ROUND(J37*1.04,2)</f>
        <v>47357.38</v>
      </c>
      <c r="L37" s="44">
        <f t="shared" si="43"/>
        <v>49251.68</v>
      </c>
      <c r="M37" s="44">
        <f t="shared" si="43"/>
        <v>51221.75</v>
      </c>
      <c r="N37" s="44">
        <f t="shared" si="43"/>
        <v>53270.62</v>
      </c>
      <c r="O37" s="44">
        <f t="shared" si="43"/>
        <v>55401.440000000002</v>
      </c>
      <c r="P37" s="44">
        <f t="shared" si="43"/>
        <v>57617.5</v>
      </c>
      <c r="Q37" s="44">
        <f t="shared" si="43"/>
        <v>59922.2</v>
      </c>
      <c r="R37" s="44">
        <f t="shared" si="43"/>
        <v>62319.09</v>
      </c>
      <c r="S37" s="44">
        <f t="shared" si="43"/>
        <v>64811.85</v>
      </c>
      <c r="T37" s="44">
        <f t="shared" si="43"/>
        <v>67404.320000000007</v>
      </c>
      <c r="U37" s="44">
        <f t="shared" si="43"/>
        <v>70100.490000000005</v>
      </c>
      <c r="V37" s="44">
        <f t="shared" si="43"/>
        <v>72904.509999999995</v>
      </c>
      <c r="W37" s="44">
        <f t="shared" si="43"/>
        <v>75820.69</v>
      </c>
      <c r="X37" s="44">
        <f t="shared" ref="X37" si="44">ROUND(W37*1.04,2)</f>
        <v>78853.52</v>
      </c>
      <c r="Y37" s="44">
        <f t="shared" ref="Y37" si="45">ROUND(X37*1.04,2)</f>
        <v>82007.66</v>
      </c>
      <c r="Z37" s="44">
        <f t="shared" ref="Z37" si="46">ROUND(Y37*1.04,2)</f>
        <v>85287.97</v>
      </c>
    </row>
    <row r="38" spans="2:30" ht="18.75">
      <c r="B38" s="47" t="s">
        <v>48</v>
      </c>
      <c r="C38" s="43">
        <v>31000</v>
      </c>
      <c r="D38" s="43">
        <f>C38*1.03</f>
        <v>31930</v>
      </c>
      <c r="E38" s="43">
        <f t="shared" ref="E38:M38" si="47">D38*1.03</f>
        <v>32887.9</v>
      </c>
      <c r="F38" s="43">
        <f t="shared" si="47"/>
        <v>33874.537000000004</v>
      </c>
      <c r="G38" s="43">
        <f t="shared" si="47"/>
        <v>34890.773110000002</v>
      </c>
      <c r="H38" s="43">
        <f t="shared" si="47"/>
        <v>35937.496303300002</v>
      </c>
      <c r="I38" s="43">
        <f t="shared" si="47"/>
        <v>37015.621192399005</v>
      </c>
      <c r="J38" s="43">
        <f t="shared" si="47"/>
        <v>38126.089828170974</v>
      </c>
      <c r="K38" s="43">
        <f t="shared" si="47"/>
        <v>39269.872523016107</v>
      </c>
      <c r="L38" s="43">
        <f t="shared" si="47"/>
        <v>40447.968698706594</v>
      </c>
      <c r="M38" s="43">
        <f t="shared" si="47"/>
        <v>41661.407759667796</v>
      </c>
      <c r="N38" s="43">
        <v>42911.25</v>
      </c>
      <c r="O38" s="43">
        <f>N38*1.04</f>
        <v>44627.700000000004</v>
      </c>
      <c r="P38" s="43">
        <f t="shared" ref="P38:W38" si="48">O38*1.04</f>
        <v>46412.808000000005</v>
      </c>
      <c r="Q38" s="43">
        <f t="shared" si="48"/>
        <v>48269.320320000006</v>
      </c>
      <c r="R38" s="43">
        <f t="shared" si="48"/>
        <v>50200.093132800008</v>
      </c>
      <c r="S38" s="43">
        <f t="shared" si="48"/>
        <v>52208.096858112011</v>
      </c>
      <c r="T38" s="43">
        <f t="shared" si="48"/>
        <v>54296.420732436491</v>
      </c>
      <c r="U38" s="43">
        <f t="shared" si="48"/>
        <v>56468.27756173395</v>
      </c>
      <c r="V38" s="43">
        <f t="shared" si="48"/>
        <v>58727.008664203313</v>
      </c>
      <c r="W38" s="43">
        <f t="shared" si="48"/>
        <v>61076.089010771444</v>
      </c>
      <c r="X38" s="43">
        <f t="shared" ref="X38" si="49">W38*1.04</f>
        <v>63519.132571202303</v>
      </c>
      <c r="Y38" s="43">
        <f t="shared" ref="Y38" si="50">X38*1.04</f>
        <v>66059.897874050395</v>
      </c>
      <c r="Z38" s="43">
        <f t="shared" ref="Z38" si="51">Y38*1.04</f>
        <v>68702.293789012416</v>
      </c>
      <c r="AA38" s="54"/>
      <c r="AB38" s="54"/>
      <c r="AC38" s="54"/>
      <c r="AD38" s="54"/>
    </row>
    <row r="39" spans="2:30" ht="21.75">
      <c r="B39" s="2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53"/>
      <c r="Y39" s="53"/>
      <c r="Z39" s="53"/>
    </row>
    <row r="40" spans="2:30" ht="1.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2:30" ht="6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2:30" s="6" customFormat="1" ht="20.25">
      <c r="B42" s="60" t="s">
        <v>49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33"/>
      <c r="U42" s="37"/>
      <c r="V42" s="37"/>
      <c r="W42" s="37"/>
    </row>
    <row r="43" spans="2:30" s="6" customFormat="1" ht="20.25">
      <c r="B43" s="31" t="s">
        <v>50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3"/>
      <c r="U43" s="33"/>
      <c r="V43" s="34"/>
      <c r="W43" s="35"/>
    </row>
    <row r="44" spans="2:30" s="6" customFormat="1" ht="20.25">
      <c r="B44" s="31" t="s">
        <v>51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3"/>
      <c r="U44" s="33"/>
      <c r="V44" s="33"/>
      <c r="W44" s="34"/>
    </row>
    <row r="45" spans="2:30" ht="20.25">
      <c r="B45" s="65" t="s">
        <v>52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</row>
    <row r="46" spans="2:30" ht="20.25">
      <c r="B46" s="4" t="s">
        <v>53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30" ht="20.25">
      <c r="B47" s="4" t="s">
        <v>54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  <c r="R47" s="38"/>
      <c r="S47" s="38"/>
      <c r="T47" s="38"/>
      <c r="U47" s="33" t="s">
        <v>55</v>
      </c>
      <c r="V47" s="4"/>
      <c r="W47" s="38"/>
    </row>
    <row r="48" spans="2:30" ht="20.25">
      <c r="B48" s="65" t="s">
        <v>56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2:23" ht="20.25">
      <c r="B49" s="4" t="s">
        <v>57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 t="s">
        <v>58</v>
      </c>
      <c r="V49" s="4"/>
      <c r="W49" s="4"/>
    </row>
    <row r="50" spans="2:23" ht="20.25">
      <c r="B50" s="4" t="s">
        <v>59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3"/>
      <c r="U50" s="4" t="s">
        <v>60</v>
      </c>
      <c r="V50" s="4"/>
      <c r="W50" s="4"/>
    </row>
    <row r="51" spans="2:23" ht="20.25">
      <c r="B51" s="4" t="s">
        <v>61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 t="s">
        <v>62</v>
      </c>
      <c r="W51" s="4"/>
    </row>
    <row r="52" spans="2:23" ht="20.25">
      <c r="B52" s="4" t="s">
        <v>63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 t="s">
        <v>64</v>
      </c>
      <c r="W52" s="4"/>
    </row>
    <row r="53" spans="2:23" ht="20.25">
      <c r="B53" s="4" t="s">
        <v>65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 t="s">
        <v>66</v>
      </c>
      <c r="W53" s="4"/>
    </row>
    <row r="54" spans="2:23" ht="20.25">
      <c r="B54" s="4" t="s">
        <v>67</v>
      </c>
      <c r="U54" s="4" t="s">
        <v>68</v>
      </c>
      <c r="W54" s="4"/>
    </row>
    <row r="55" spans="2:23" ht="20.25">
      <c r="B55" s="33" t="s">
        <v>69</v>
      </c>
      <c r="C55" s="33"/>
      <c r="D55" s="33"/>
      <c r="E55" s="33"/>
      <c r="F55" s="33"/>
      <c r="G55" s="33"/>
      <c r="H55" s="33"/>
      <c r="I55" s="37"/>
      <c r="J55" s="37"/>
      <c r="U55" s="4" t="s">
        <v>70</v>
      </c>
      <c r="W55" s="4"/>
    </row>
    <row r="56" spans="2:23" ht="20.25">
      <c r="B56" s="4" t="s">
        <v>71</v>
      </c>
      <c r="C56" s="55"/>
      <c r="W56" s="4"/>
    </row>
  </sheetData>
  <mergeCells count="8">
    <mergeCell ref="B1:Z1"/>
    <mergeCell ref="B2:Z2"/>
    <mergeCell ref="B33:Z33"/>
    <mergeCell ref="B48:W48"/>
    <mergeCell ref="B45:W45"/>
    <mergeCell ref="B42:S42"/>
    <mergeCell ref="B3:W3"/>
    <mergeCell ref="B40:W40"/>
  </mergeCells>
  <phoneticPr fontId="1" type="noConversion"/>
  <printOptions horizontalCentered="1"/>
  <pageMargins left="0.2" right="0.2" top="0.44" bottom="0.24" header="0.5" footer="0.25"/>
  <pageSetup scale="3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zoomScaleNormal="100" workbookViewId="0">
      <selection activeCell="F9" sqref="F9"/>
    </sheetView>
  </sheetViews>
  <sheetFormatPr defaultRowHeight="12.75"/>
  <cols>
    <col min="1" max="1" width="6.42578125" style="1" customWidth="1"/>
    <col min="2" max="2" width="11.85546875" style="1" customWidth="1"/>
    <col min="3" max="4" width="13" style="1" customWidth="1"/>
    <col min="5" max="6" width="12.7109375" style="1" customWidth="1"/>
    <col min="7" max="8" width="12.140625" style="1" customWidth="1"/>
    <col min="9" max="9" width="12.85546875" style="1" customWidth="1"/>
    <col min="10" max="10" width="13.42578125" style="1" customWidth="1"/>
    <col min="11" max="11" width="14.140625" style="1" customWidth="1"/>
    <col min="12" max="12" width="5.85546875" style="1" bestFit="1" customWidth="1"/>
    <col min="13" max="16384" width="9.140625" style="1"/>
  </cols>
  <sheetData>
    <row r="1" spans="1:12" ht="2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>
      <c r="A4" s="7"/>
      <c r="B4" s="7"/>
      <c r="C4" s="7"/>
      <c r="D4" s="7"/>
      <c r="E4" s="7"/>
      <c r="F4" s="68"/>
      <c r="G4" s="68"/>
      <c r="H4" s="7"/>
      <c r="I4" s="7"/>
      <c r="J4" s="7"/>
      <c r="K4" s="7"/>
      <c r="L4" s="7"/>
    </row>
    <row r="5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7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8"/>
    </row>
    <row r="7" spans="1:12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.75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11"/>
    </row>
    <row r="9" spans="1:12" ht="18.75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11"/>
    </row>
    <row r="10" spans="1:12" ht="18.75">
      <c r="A10" s="11"/>
      <c r="B10" s="2"/>
      <c r="C10" s="2"/>
      <c r="D10" s="2"/>
      <c r="E10" s="2"/>
      <c r="F10" s="2"/>
      <c r="G10" s="2"/>
      <c r="H10" s="2"/>
      <c r="I10" s="2"/>
      <c r="J10" s="2"/>
      <c r="K10" s="2"/>
      <c r="L10" s="11"/>
    </row>
    <row r="11" spans="1:12" ht="18.75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11"/>
    </row>
    <row r="12" spans="1:12" ht="18.75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11"/>
    </row>
    <row r="13" spans="1:12" ht="18.75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11"/>
    </row>
    <row r="14" spans="1:12" ht="18.75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11"/>
    </row>
    <row r="15" spans="1:12" ht="18.75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11"/>
    </row>
    <row r="16" spans="1:12" ht="18.75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11"/>
    </row>
    <row r="17" spans="1:12" ht="18.7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11"/>
    </row>
    <row r="18" spans="1:12" ht="18.7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11"/>
    </row>
    <row r="19" spans="1:12" ht="18.75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11"/>
    </row>
    <row r="20" spans="1:12" ht="18.7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11"/>
    </row>
    <row r="21" spans="1:12" ht="18.7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11"/>
    </row>
    <row r="22" spans="1:12" ht="18.7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11"/>
    </row>
    <row r="23" spans="1:12" ht="18.7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11"/>
    </row>
    <row r="24" spans="1:12" ht="18.7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11"/>
    </row>
    <row r="25" spans="1:12" ht="18.7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11"/>
    </row>
    <row r="26" spans="1:12" ht="18.7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11"/>
    </row>
    <row r="27" spans="1:12" ht="18.7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11"/>
    </row>
    <row r="28" spans="1:12" ht="18.7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11"/>
    </row>
    <row r="29" spans="1:12" ht="18.7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11"/>
    </row>
    <row r="30" spans="1:12" ht="18.7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11"/>
    </row>
    <row r="31" spans="1:12" ht="18.75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11"/>
    </row>
    <row r="32" spans="1:12" ht="18.75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11"/>
    </row>
    <row r="33" spans="1:12" ht="18.75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11"/>
    </row>
    <row r="34" spans="1:12" ht="18.7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11"/>
    </row>
    <row r="35" spans="1:12" ht="18.7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11"/>
    </row>
    <row r="36" spans="1:12" ht="18.7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11"/>
    </row>
    <row r="37" spans="1:12" ht="18.7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11"/>
    </row>
    <row r="38" spans="1: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2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mergeCells count="4">
    <mergeCell ref="A1:L1"/>
    <mergeCell ref="A2:L2"/>
    <mergeCell ref="A3:L3"/>
    <mergeCell ref="F4:G4"/>
  </mergeCells>
  <phoneticPr fontId="0" type="noConversion"/>
  <pageMargins left="1.17" right="0.95" top="0.5" bottom="0.35" header="0.5" footer="0.37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FLSD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Deer Trail Admin</dc:creator>
  <cp:keywords/>
  <dc:description/>
  <cp:lastModifiedBy>Webmaster</cp:lastModifiedBy>
  <cp:revision/>
  <dcterms:created xsi:type="dcterms:W3CDTF">2003-10-17T17:58:22Z</dcterms:created>
  <dcterms:modified xsi:type="dcterms:W3CDTF">2023-06-30T19:55:17Z</dcterms:modified>
  <cp:category/>
  <cp:contentStatus/>
</cp:coreProperties>
</file>